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Français/Etape 2 VAN/"/>
    </mc:Choice>
  </mc:AlternateContent>
  <xr:revisionPtr revIDLastSave="0" documentId="13_ncr:1_{47AE72BA-482E-BD47-8545-932BEF3F5A4C}" xr6:coauthVersionLast="36" xr6:coauthVersionMax="36" xr10:uidLastSave="{00000000-0000-0000-0000-000000000000}"/>
  <bookViews>
    <workbookView xWindow="2460" yWindow="460" windowWidth="18740" windowHeight="19680" xr2:uid="{32B69F19-3F7C-9846-9F0A-03262C5902CC}"/>
  </bookViews>
  <sheets>
    <sheet name="VAN solution" sheetId="20" r:id="rId1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0" l="1"/>
  <c r="C31" i="20"/>
  <c r="C30" i="20"/>
  <c r="C28" i="20"/>
  <c r="C27" i="20"/>
  <c r="B35" i="20" l="1"/>
  <c r="B37" i="20" s="1"/>
  <c r="D31" i="20"/>
  <c r="E31" i="20" s="1"/>
  <c r="F31" i="20" s="1"/>
  <c r="G31" i="20" s="1"/>
  <c r="H31" i="20" s="1"/>
  <c r="I31" i="20" s="1"/>
  <c r="J31" i="20" s="1"/>
  <c r="C25" i="20"/>
  <c r="D25" i="20" s="1"/>
  <c r="E25" i="20" s="1"/>
  <c r="F25" i="20" s="1"/>
  <c r="G25" i="20" s="1"/>
  <c r="H25" i="20" s="1"/>
  <c r="I25" i="20" s="1"/>
  <c r="J25" i="20" s="1"/>
  <c r="B39" i="20" l="1"/>
  <c r="B41" i="20" s="1"/>
  <c r="D30" i="20"/>
  <c r="E30" i="20" s="1"/>
  <c r="F30" i="20" s="1"/>
  <c r="G30" i="20" s="1"/>
  <c r="H30" i="20" s="1"/>
  <c r="I30" i="20" s="1"/>
  <c r="J30" i="20" s="1"/>
  <c r="D27" i="20" l="1"/>
  <c r="E27" i="20" s="1"/>
  <c r="F27" i="20" s="1"/>
  <c r="G27" i="20" s="1"/>
  <c r="H27" i="20" s="1"/>
  <c r="I27" i="20" s="1"/>
  <c r="J27" i="20" s="1"/>
  <c r="D28" i="20" l="1"/>
  <c r="E28" i="20" s="1"/>
  <c r="F28" i="20" s="1"/>
  <c r="G28" i="20" s="1"/>
  <c r="H28" i="20" s="1"/>
  <c r="I28" i="20" s="1"/>
  <c r="J28" i="20" s="1"/>
  <c r="C37" i="20" l="1"/>
  <c r="D33" i="20"/>
  <c r="C39" i="20" l="1"/>
  <c r="C41" i="20" s="1"/>
  <c r="D37" i="20"/>
  <c r="D39" i="20" s="1"/>
  <c r="E33" i="20"/>
  <c r="E37" i="20" l="1"/>
  <c r="F33" i="20"/>
  <c r="D41" i="20"/>
  <c r="G33" i="20" l="1"/>
  <c r="F37" i="20"/>
  <c r="F39" i="20" s="1"/>
  <c r="E39" i="20"/>
  <c r="E41" i="20" s="1"/>
  <c r="F41" i="20" l="1"/>
  <c r="H33" i="20"/>
  <c r="G37" i="20"/>
  <c r="G39" i="20" l="1"/>
  <c r="G41" i="20" s="1"/>
  <c r="I33" i="20"/>
  <c r="H37" i="20"/>
  <c r="H39" i="20" s="1"/>
  <c r="J33" i="20" l="1"/>
  <c r="J37" i="20" s="1"/>
  <c r="J39" i="20" s="1"/>
  <c r="I37" i="20"/>
  <c r="I39" i="20" s="1"/>
  <c r="H41" i="20"/>
  <c r="I41" i="20" l="1"/>
  <c r="J41" i="20" s="1"/>
  <c r="B44" i="20" s="1"/>
</calcChain>
</file>

<file path=xl/sharedStrings.xml><?xml version="1.0" encoding="utf-8"?>
<sst xmlns="http://schemas.openxmlformats.org/spreadsheetml/2006/main" count="32" uniqueCount="31">
  <si>
    <t xml:space="preserve"> </t>
  </si>
  <si>
    <t>∆EBITDA</t>
  </si>
  <si>
    <t>$k</t>
  </si>
  <si>
    <t>EBITDA</t>
  </si>
  <si>
    <t xml:space="preserve">$k       </t>
  </si>
  <si>
    <t>Payback</t>
  </si>
  <si>
    <t>Rappel</t>
  </si>
  <si>
    <t>Formule du cash flow</t>
  </si>
  <si>
    <t>CF = ∆EBITDA * ( 1 - T) + T * ∆Amortissement</t>
  </si>
  <si>
    <t>dans lequel T représente le taux d'imposition des bénéfices</t>
  </si>
  <si>
    <t>Exercice</t>
  </si>
  <si>
    <t>EBITDA est la conséquence de votre business plan!!!</t>
  </si>
  <si>
    <t>Investissement (Capex)</t>
  </si>
  <si>
    <t>Taux d'imposition des bénéfices</t>
  </si>
  <si>
    <t>Nombre d'années</t>
  </si>
  <si>
    <t>Pourquoi " T * ∆Amortissement " ? Parce que l'amortissement génère des économies d'impôts tout en étant une dépense non monétaire (la sortie de fonds, ce sont les Capex)</t>
  </si>
  <si>
    <r>
      <t xml:space="preserve">L'amortissement est la conséquence directe des investissements industriels (souvent appelés </t>
    </r>
    <r>
      <rPr>
        <b/>
        <sz val="14"/>
        <color theme="1"/>
        <rFont val="Calibri"/>
        <family val="2"/>
        <scheme val="minor"/>
      </rPr>
      <t>Cap</t>
    </r>
    <r>
      <rPr>
        <sz val="14"/>
        <color theme="1"/>
        <rFont val="Calibri"/>
        <family val="2"/>
        <scheme val="minor"/>
      </rPr>
      <t xml:space="preserve">ital </t>
    </r>
    <r>
      <rPr>
        <b/>
        <sz val="14"/>
        <color theme="1"/>
        <rFont val="Calibri"/>
        <family val="2"/>
        <scheme val="minor"/>
      </rPr>
      <t>Ex</t>
    </r>
    <r>
      <rPr>
        <sz val="14"/>
        <color theme="1"/>
        <rFont val="Calibri"/>
        <family val="2"/>
        <scheme val="minor"/>
      </rPr>
      <t>penditures : Capex)</t>
    </r>
  </si>
  <si>
    <t>Taux d'actualisation (CMPC)</t>
  </si>
  <si>
    <t>Année</t>
  </si>
  <si>
    <t>∆EBITDA * (1 - T)</t>
  </si>
  <si>
    <t>∆Amortissement</t>
  </si>
  <si>
    <t>T * ∆Amortissement</t>
  </si>
  <si>
    <t>Entrées de fonds annuelles</t>
  </si>
  <si>
    <t>Capex (sortie de fonds)</t>
  </si>
  <si>
    <t>Total entrées - sorties de fonds`</t>
  </si>
  <si>
    <t>Cash flows actualisés</t>
  </si>
  <si>
    <r>
      <t>v</t>
    </r>
    <r>
      <rPr>
        <sz val="14"/>
        <color theme="1"/>
        <rFont val="Calibri"/>
        <family val="2"/>
        <scheme val="minor"/>
      </rPr>
      <t xml:space="preserve">aleur </t>
    </r>
    <r>
      <rPr>
        <b/>
        <sz val="14"/>
        <color theme="1"/>
        <rFont val="Calibri"/>
        <family val="2"/>
        <scheme val="minor"/>
      </rPr>
      <t>A</t>
    </r>
    <r>
      <rPr>
        <sz val="14"/>
        <color theme="1"/>
        <rFont val="Calibri"/>
        <family val="2"/>
        <scheme val="minor"/>
      </rPr>
      <t xml:space="preserve">ctuelle </t>
    </r>
    <r>
      <rPr>
        <b/>
        <sz val="14"/>
        <color theme="1"/>
        <rFont val="Calibri"/>
        <family val="2"/>
        <scheme val="minor"/>
      </rPr>
      <t>N</t>
    </r>
    <r>
      <rPr>
        <sz val="14"/>
        <color theme="1"/>
        <rFont val="Calibri"/>
        <family val="2"/>
        <scheme val="minor"/>
      </rPr>
      <t>ette (VAN)</t>
    </r>
  </si>
  <si>
    <t>années</t>
  </si>
  <si>
    <t>Cash flows actualisés cumulés (DCF)</t>
  </si>
  <si>
    <t>" ∆ " parce que vous comparez la situation de l'entreprise "avec" l'investissement par rapport à la situation de l'entreprise "sans" investissement   (principe du "with-without")</t>
  </si>
  <si>
    <t>Valeur Actuelle Nette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</si>
</sst>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.0;\(#,##0.0\)"/>
  </numFmts>
  <fonts count="5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9" fontId="1" fillId="0" borderId="0" xfId="0" applyNumberFormat="1" applyFont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Alignment="1">
      <alignment horizontal="right"/>
    </xf>
    <xf numFmtId="164" fontId="3" fillId="0" borderId="5" xfId="0" applyNumberFormat="1" applyFont="1" applyBorder="1" applyAlignment="1">
      <alignment horizontal="center" vertical="center"/>
    </xf>
    <xf numFmtId="164" fontId="1" fillId="2" borderId="0" xfId="0" applyNumberFormat="1" applyFont="1" applyFill="1"/>
    <xf numFmtId="164" fontId="1" fillId="2" borderId="3" xfId="0" applyNumberFormat="1" applyFont="1" applyFill="1" applyBorder="1"/>
    <xf numFmtId="164" fontId="1" fillId="0" borderId="3" xfId="0" applyNumberFormat="1" applyFont="1" applyFill="1" applyBorder="1"/>
    <xf numFmtId="164" fontId="2" fillId="0" borderId="3" xfId="0" applyNumberFormat="1" applyFont="1" applyFill="1" applyBorder="1"/>
    <xf numFmtId="0" fontId="1" fillId="0" borderId="0" xfId="0" applyFont="1"/>
    <xf numFmtId="0" fontId="1" fillId="2" borderId="0" xfId="0" applyFont="1" applyFill="1" applyAlignment="1">
      <alignment horizontal="center"/>
    </xf>
    <xf numFmtId="165" fontId="1" fillId="2" borderId="3" xfId="0" applyNumberFormat="1" applyFont="1" applyFill="1" applyBorder="1"/>
    <xf numFmtId="165" fontId="1" fillId="0" borderId="3" xfId="0" applyNumberFormat="1" applyFont="1" applyFill="1" applyBorder="1"/>
    <xf numFmtId="164" fontId="2" fillId="0" borderId="0" xfId="0" applyNumberFormat="1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A6E1-11D2-9045-92D4-736A97AACB67}">
  <dimension ref="A1:L83"/>
  <sheetViews>
    <sheetView tabSelected="1" topLeftCell="A12" workbookViewId="0">
      <selection activeCell="A16" sqref="A16"/>
    </sheetView>
  </sheetViews>
  <sheetFormatPr baseColWidth="10" defaultRowHeight="19" x14ac:dyDescent="0.25"/>
  <cols>
    <col min="1" max="1" width="34.5" style="3" customWidth="1"/>
    <col min="2" max="7" width="10.83203125" style="3"/>
    <col min="8" max="8" width="12" style="3" bestFit="1" customWidth="1"/>
    <col min="9" max="16384" width="10.83203125" style="3"/>
  </cols>
  <sheetData>
    <row r="1" spans="1:6" ht="20" thickBot="1" x14ac:dyDescent="0.3"/>
    <row r="2" spans="1:6" ht="31" thickTop="1" thickBot="1" x14ac:dyDescent="0.4">
      <c r="A2" s="9" t="s">
        <v>6</v>
      </c>
      <c r="F2" s="19" t="s">
        <v>30</v>
      </c>
    </row>
    <row r="3" spans="1:6" ht="20" thickTop="1" x14ac:dyDescent="0.25"/>
    <row r="4" spans="1:6" x14ac:dyDescent="0.25">
      <c r="A4" s="3" t="s">
        <v>7</v>
      </c>
      <c r="B4" s="3" t="s">
        <v>8</v>
      </c>
    </row>
    <row r="5" spans="1:6" x14ac:dyDescent="0.25">
      <c r="B5" s="3" t="s">
        <v>9</v>
      </c>
    </row>
    <row r="7" spans="1:6" x14ac:dyDescent="0.25">
      <c r="A7" s="3" t="s">
        <v>16</v>
      </c>
    </row>
    <row r="9" spans="1:6" x14ac:dyDescent="0.25">
      <c r="A9" s="3" t="s">
        <v>15</v>
      </c>
    </row>
    <row r="11" spans="1:6" x14ac:dyDescent="0.25">
      <c r="A11" s="3" t="s">
        <v>11</v>
      </c>
    </row>
    <row r="13" spans="1:6" x14ac:dyDescent="0.25">
      <c r="A13" s="3" t="s">
        <v>29</v>
      </c>
    </row>
    <row r="15" spans="1:6" ht="20" thickBot="1" x14ac:dyDescent="0.3"/>
    <row r="16" spans="1:6" ht="28" customHeight="1" thickTop="1" thickBot="1" x14ac:dyDescent="0.3">
      <c r="A16" s="9" t="s">
        <v>10</v>
      </c>
    </row>
    <row r="17" spans="1:12" ht="20" thickTop="1" x14ac:dyDescent="0.25"/>
    <row r="18" spans="1:12" x14ac:dyDescent="0.25">
      <c r="A18" s="3" t="s">
        <v>12</v>
      </c>
      <c r="B18" s="3">
        <v>1000</v>
      </c>
      <c r="C18" s="3" t="s">
        <v>2</v>
      </c>
    </row>
    <row r="19" spans="1:12" x14ac:dyDescent="0.25">
      <c r="A19" s="3" t="s">
        <v>3</v>
      </c>
      <c r="B19" s="10">
        <v>400</v>
      </c>
      <c r="C19" s="3" t="s">
        <v>4</v>
      </c>
      <c r="D19"/>
      <c r="E19"/>
      <c r="F19"/>
      <c r="G19"/>
      <c r="H19"/>
      <c r="I19"/>
      <c r="J19"/>
    </row>
    <row r="20" spans="1:12" x14ac:dyDescent="0.25">
      <c r="C20" s="8"/>
      <c r="D20"/>
      <c r="E20"/>
      <c r="F20"/>
      <c r="G20"/>
      <c r="H20"/>
      <c r="I20"/>
      <c r="J20"/>
    </row>
    <row r="21" spans="1:12" x14ac:dyDescent="0.25">
      <c r="A21" s="3" t="s">
        <v>13</v>
      </c>
      <c r="B21" s="4">
        <v>0.3</v>
      </c>
    </row>
    <row r="22" spans="1:12" x14ac:dyDescent="0.25">
      <c r="A22" s="3" t="s">
        <v>14</v>
      </c>
      <c r="B22" s="3">
        <v>8</v>
      </c>
    </row>
    <row r="23" spans="1:12" x14ac:dyDescent="0.25">
      <c r="A23" s="3" t="s">
        <v>17</v>
      </c>
      <c r="B23" s="4">
        <v>7.0000000000000007E-2</v>
      </c>
      <c r="L23" s="3" t="s">
        <v>0</v>
      </c>
    </row>
    <row r="25" spans="1:12" x14ac:dyDescent="0.25">
      <c r="A25" s="1" t="s">
        <v>18</v>
      </c>
      <c r="B25" s="1">
        <v>0</v>
      </c>
      <c r="C25" s="1">
        <f>B25+1</f>
        <v>1</v>
      </c>
      <c r="D25" s="1">
        <f>C25+1</f>
        <v>2</v>
      </c>
      <c r="E25" s="1">
        <f t="shared" ref="E25:J25" si="0">D25+1</f>
        <v>3</v>
      </c>
      <c r="F25" s="1">
        <f t="shared" si="0"/>
        <v>4</v>
      </c>
      <c r="G25" s="1">
        <f t="shared" si="0"/>
        <v>5</v>
      </c>
      <c r="H25" s="1">
        <f t="shared" si="0"/>
        <v>6</v>
      </c>
      <c r="I25" s="1">
        <f t="shared" si="0"/>
        <v>7</v>
      </c>
      <c r="J25" s="1">
        <f t="shared" si="0"/>
        <v>8</v>
      </c>
    </row>
    <row r="26" spans="1:12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2" x14ac:dyDescent="0.25">
      <c r="A27" s="6" t="s">
        <v>1</v>
      </c>
      <c r="B27" s="6"/>
      <c r="C27" s="11">
        <f>B19</f>
        <v>400</v>
      </c>
      <c r="D27" s="12">
        <f>C27</f>
        <v>400</v>
      </c>
      <c r="E27" s="12">
        <f t="shared" ref="E27:J28" si="1">D27</f>
        <v>400</v>
      </c>
      <c r="F27" s="12">
        <f t="shared" si="1"/>
        <v>400</v>
      </c>
      <c r="G27" s="12">
        <f t="shared" si="1"/>
        <v>400</v>
      </c>
      <c r="H27" s="12">
        <f t="shared" si="1"/>
        <v>400</v>
      </c>
      <c r="I27" s="12">
        <f t="shared" si="1"/>
        <v>400</v>
      </c>
      <c r="J27" s="12">
        <f t="shared" si="1"/>
        <v>400</v>
      </c>
    </row>
    <row r="28" spans="1:12" x14ac:dyDescent="0.25">
      <c r="A28" s="6" t="s">
        <v>19</v>
      </c>
      <c r="B28" s="6"/>
      <c r="C28" s="11">
        <f>C27*(1-B21)</f>
        <v>280</v>
      </c>
      <c r="D28" s="12">
        <f>C28</f>
        <v>280</v>
      </c>
      <c r="E28" s="12">
        <f t="shared" si="1"/>
        <v>280</v>
      </c>
      <c r="F28" s="12">
        <f t="shared" si="1"/>
        <v>280</v>
      </c>
      <c r="G28" s="12">
        <f t="shared" si="1"/>
        <v>280</v>
      </c>
      <c r="H28" s="12">
        <f t="shared" si="1"/>
        <v>280</v>
      </c>
      <c r="I28" s="12">
        <f t="shared" si="1"/>
        <v>280</v>
      </c>
      <c r="J28" s="12">
        <f t="shared" si="1"/>
        <v>280</v>
      </c>
    </row>
    <row r="29" spans="1:12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2" x14ac:dyDescent="0.25">
      <c r="A30" s="6" t="s">
        <v>20</v>
      </c>
      <c r="B30" s="6"/>
      <c r="C30" s="11">
        <f>B18/B22</f>
        <v>125</v>
      </c>
      <c r="D30" s="12">
        <f>C30</f>
        <v>125</v>
      </c>
      <c r="E30" s="12">
        <f t="shared" ref="E30:J33" si="2">D30</f>
        <v>125</v>
      </c>
      <c r="F30" s="12">
        <f t="shared" si="2"/>
        <v>125</v>
      </c>
      <c r="G30" s="12">
        <f t="shared" si="2"/>
        <v>125</v>
      </c>
      <c r="H30" s="12">
        <f t="shared" si="2"/>
        <v>125</v>
      </c>
      <c r="I30" s="12">
        <f t="shared" si="2"/>
        <v>125</v>
      </c>
      <c r="J30" s="12">
        <f t="shared" si="2"/>
        <v>125</v>
      </c>
    </row>
    <row r="31" spans="1:12" x14ac:dyDescent="0.25">
      <c r="A31" s="6" t="s">
        <v>21</v>
      </c>
      <c r="B31" s="6"/>
      <c r="C31" s="16">
        <f>C30*B21</f>
        <v>37.5</v>
      </c>
      <c r="D31" s="17">
        <f>C31</f>
        <v>37.5</v>
      </c>
      <c r="E31" s="17">
        <f t="shared" si="2"/>
        <v>37.5</v>
      </c>
      <c r="F31" s="17">
        <f t="shared" si="2"/>
        <v>37.5</v>
      </c>
      <c r="G31" s="17">
        <f t="shared" si="2"/>
        <v>37.5</v>
      </c>
      <c r="H31" s="17">
        <f t="shared" si="2"/>
        <v>37.5</v>
      </c>
      <c r="I31" s="17">
        <f t="shared" si="2"/>
        <v>37.5</v>
      </c>
      <c r="J31" s="17">
        <f t="shared" si="2"/>
        <v>37.5</v>
      </c>
    </row>
    <row r="32" spans="1:12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x14ac:dyDescent="0.25">
      <c r="A33" s="6" t="s">
        <v>22</v>
      </c>
      <c r="B33" s="6"/>
      <c r="C33" s="16">
        <f>C28+C31</f>
        <v>317.5</v>
      </c>
      <c r="D33" s="17">
        <f>C33</f>
        <v>317.5</v>
      </c>
      <c r="E33" s="17">
        <f t="shared" si="2"/>
        <v>317.5</v>
      </c>
      <c r="F33" s="17">
        <f t="shared" si="2"/>
        <v>317.5</v>
      </c>
      <c r="G33" s="17">
        <f t="shared" si="2"/>
        <v>317.5</v>
      </c>
      <c r="H33" s="17">
        <f t="shared" si="2"/>
        <v>317.5</v>
      </c>
      <c r="I33" s="17">
        <f t="shared" si="2"/>
        <v>317.5</v>
      </c>
      <c r="J33" s="17">
        <f t="shared" si="2"/>
        <v>317.5</v>
      </c>
    </row>
    <row r="34" spans="1:10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5">
      <c r="A35" s="6" t="s">
        <v>23</v>
      </c>
      <c r="B35" s="12">
        <f>-B18</f>
        <v>-1000</v>
      </c>
      <c r="C35" s="6"/>
      <c r="D35" s="6"/>
      <c r="E35" s="6"/>
      <c r="F35" s="6"/>
      <c r="G35" s="6"/>
      <c r="H35" s="6"/>
      <c r="I35" s="6"/>
      <c r="J35" s="6"/>
    </row>
    <row r="36" spans="1:10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x14ac:dyDescent="0.25">
      <c r="A37" s="6" t="s">
        <v>24</v>
      </c>
      <c r="B37" s="12">
        <f>B35</f>
        <v>-1000</v>
      </c>
      <c r="C37" s="17">
        <f>C33</f>
        <v>317.5</v>
      </c>
      <c r="D37" s="17">
        <f t="shared" ref="D37:J37" si="3">D33</f>
        <v>317.5</v>
      </c>
      <c r="E37" s="17">
        <f t="shared" si="3"/>
        <v>317.5</v>
      </c>
      <c r="F37" s="17">
        <f t="shared" si="3"/>
        <v>317.5</v>
      </c>
      <c r="G37" s="17">
        <f t="shared" si="3"/>
        <v>317.5</v>
      </c>
      <c r="H37" s="17">
        <f t="shared" si="3"/>
        <v>317.5</v>
      </c>
      <c r="I37" s="17">
        <f t="shared" si="3"/>
        <v>317.5</v>
      </c>
      <c r="J37" s="17">
        <f t="shared" si="3"/>
        <v>317.5</v>
      </c>
    </row>
    <row r="38" spans="1:10" x14ac:dyDescent="0.25">
      <c r="A38" s="6"/>
      <c r="B38" s="12"/>
      <c r="C38" s="12"/>
      <c r="D38" s="12"/>
      <c r="E38" s="12"/>
      <c r="F38" s="12"/>
      <c r="G38" s="12"/>
      <c r="H38" s="12"/>
      <c r="I38" s="12"/>
      <c r="J38" s="12"/>
    </row>
    <row r="39" spans="1:10" x14ac:dyDescent="0.25">
      <c r="A39" s="6" t="s">
        <v>25</v>
      </c>
      <c r="B39" s="12">
        <f t="shared" ref="B39:J39" si="4">B37/((1+$B23)^B25)</f>
        <v>-1000</v>
      </c>
      <c r="C39" s="12">
        <f t="shared" si="4"/>
        <v>296.72897196261681</v>
      </c>
      <c r="D39" s="12">
        <f t="shared" si="4"/>
        <v>277.31679622674471</v>
      </c>
      <c r="E39" s="12">
        <f t="shared" si="4"/>
        <v>259.17457591284551</v>
      </c>
      <c r="F39" s="12">
        <f t="shared" si="4"/>
        <v>242.21922982508926</v>
      </c>
      <c r="G39" s="12">
        <f t="shared" si="4"/>
        <v>226.37311198606471</v>
      </c>
      <c r="H39" s="12">
        <f t="shared" si="4"/>
        <v>211.56365606174273</v>
      </c>
      <c r="I39" s="12">
        <f t="shared" si="4"/>
        <v>197.72304304835768</v>
      </c>
      <c r="J39" s="12">
        <f t="shared" si="4"/>
        <v>184.7878906993997</v>
      </c>
    </row>
    <row r="40" spans="1:10" x14ac:dyDescent="0.25">
      <c r="A40" s="6"/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6" t="s">
        <v>28</v>
      </c>
      <c r="B41" s="12">
        <f>B39</f>
        <v>-1000</v>
      </c>
      <c r="C41" s="12">
        <f>B41+C39</f>
        <v>-703.27102803738319</v>
      </c>
      <c r="D41" s="12">
        <f t="shared" ref="D41:J41" si="5">C41+D39</f>
        <v>-425.95423181063848</v>
      </c>
      <c r="E41" s="12">
        <f t="shared" si="5"/>
        <v>-166.77965589779296</v>
      </c>
      <c r="F41" s="12">
        <f t="shared" si="5"/>
        <v>75.439573927296294</v>
      </c>
      <c r="G41" s="12">
        <f t="shared" si="5"/>
        <v>301.81268591336101</v>
      </c>
      <c r="H41" s="12">
        <f t="shared" si="5"/>
        <v>513.37634197510374</v>
      </c>
      <c r="I41" s="12">
        <f t="shared" si="5"/>
        <v>711.09938502346142</v>
      </c>
      <c r="J41" s="13">
        <f t="shared" si="5"/>
        <v>895.88727572286109</v>
      </c>
    </row>
    <row r="42" spans="1:10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</row>
    <row r="44" spans="1:10" x14ac:dyDescent="0.25">
      <c r="A44" s="18" t="s">
        <v>26</v>
      </c>
      <c r="B44" s="2">
        <f>J41</f>
        <v>895.88727572286109</v>
      </c>
      <c r="E44" s="2" t="s">
        <v>5</v>
      </c>
      <c r="F44" s="15">
        <v>4</v>
      </c>
      <c r="G44" s="14" t="s">
        <v>27</v>
      </c>
      <c r="H44"/>
    </row>
    <row r="46" spans="1:10" x14ac:dyDescent="0.25">
      <c r="A46"/>
      <c r="B46"/>
      <c r="C46"/>
    </row>
    <row r="47" spans="1:10" x14ac:dyDescent="0.25">
      <c r="A47"/>
      <c r="B47"/>
      <c r="C47"/>
      <c r="E47" s="3" t="s">
        <v>0</v>
      </c>
    </row>
    <row r="48" spans="1:10" x14ac:dyDescent="0.25">
      <c r="A48"/>
      <c r="B48"/>
      <c r="C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VAN 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2019-05-11T08:56:00Z</dcterms:created>
  <dcterms:modified xsi:type="dcterms:W3CDTF">2020-07-05T08:27:40Z</dcterms:modified>
</cp:coreProperties>
</file>