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5 Capacité inflation/"/>
    </mc:Choice>
  </mc:AlternateContent>
  <xr:revisionPtr revIDLastSave="0" documentId="13_ncr:1_{2E92FBCB-D24D-CA46-AD2D-BDDCFDF544CB}" xr6:coauthVersionLast="36" xr6:coauthVersionMax="36" xr10:uidLastSave="{00000000-0000-0000-0000-000000000000}"/>
  <bookViews>
    <workbookView xWindow="9800" yWindow="46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0" l="1"/>
  <c r="E40" i="20"/>
  <c r="F40" i="20"/>
  <c r="G40" i="20"/>
  <c r="H40" i="20"/>
  <c r="I40" i="20"/>
  <c r="J40" i="20"/>
  <c r="D35" i="20"/>
  <c r="E35" i="20"/>
  <c r="F35" i="20"/>
  <c r="G35" i="20"/>
  <c r="H35" i="20"/>
  <c r="I35" i="20"/>
  <c r="J35" i="20"/>
  <c r="C35" i="20"/>
  <c r="D34" i="20"/>
  <c r="E34" i="20"/>
  <c r="F34" i="20"/>
  <c r="G34" i="20"/>
  <c r="H34" i="20"/>
  <c r="I34" i="20"/>
  <c r="J34" i="20"/>
  <c r="D31" i="20"/>
  <c r="E31" i="20"/>
  <c r="F31" i="20"/>
  <c r="G31" i="20"/>
  <c r="H31" i="20"/>
  <c r="I31" i="20"/>
  <c r="J31" i="20"/>
  <c r="C31" i="20"/>
  <c r="D32" i="20"/>
  <c r="E32" i="20"/>
  <c r="F32" i="20"/>
  <c r="G32" i="20"/>
  <c r="H32" i="20"/>
  <c r="I32" i="20"/>
  <c r="J32" i="20"/>
  <c r="C32" i="20"/>
  <c r="B42" i="20" l="1"/>
  <c r="B44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/>
  <c r="B22" i="20"/>
  <c r="B46" i="20" l="1"/>
  <c r="B48" i="20" s="1"/>
  <c r="C34" i="20"/>
  <c r="D37" i="20"/>
  <c r="E37" i="20" s="1"/>
  <c r="F37" i="20" s="1"/>
  <c r="G37" i="20" s="1"/>
  <c r="H37" i="20" s="1"/>
  <c r="I37" i="20" s="1"/>
  <c r="J37" i="20" s="1"/>
  <c r="C40" i="20" l="1"/>
  <c r="C44" i="20" l="1"/>
  <c r="C46" i="20" l="1"/>
  <c r="C48" i="20" s="1"/>
  <c r="D44" i="20"/>
  <c r="D46" i="20" s="1"/>
  <c r="E44" i="20" l="1"/>
  <c r="D48" i="20"/>
  <c r="F44" i="20" l="1"/>
  <c r="F46" i="20" s="1"/>
  <c r="E46" i="20"/>
  <c r="E48" i="20" s="1"/>
  <c r="F48" i="20" l="1"/>
  <c r="G44" i="20"/>
  <c r="G46" i="20" l="1"/>
  <c r="G48" i="20" s="1"/>
  <c r="H44" i="20"/>
  <c r="H46" i="20" s="1"/>
  <c r="J44" i="20" l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<sst xmlns="http://schemas.openxmlformats.org/spreadsheetml/2006/main" count="50" uniqueCount="45">
  <si>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</si>
  <si>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</si>
  <si>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</si>
  <si>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</si>
  <si>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</si>
  <si>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</si>
  <si>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</si>
  <si>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</si>
  <si>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</si>
  <si>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Rappel</t>
  </si>
  <si>
    <t xml:space="preserve">Formule du cash-flow 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</si>
  <si>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Ventes - Opex</t>
    </r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</si>
  <si>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toutes les dépenses  générées par les opérations </t>
    </r>
  </si>
  <si>
    <t>et se traduisant par une sortie de fonds (salaires, achats, loyers, …)</t>
  </si>
  <si>
    <t>CF = ∆EBITDA * ( 1 - T) + T * ∆Amortissement</t>
  </si>
  <si>
    <t>dans lequel T est le taux d'imposition des bénéfices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</si>
  <si>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</si>
  <si>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</si>
  <si>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</si>
  <si>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</si>
  <si>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t>Exercice</t>
  </si>
  <si>
    <t>Investissement (Capex)</t>
  </si>
  <si>
    <t>Ventes</t>
  </si>
  <si>
    <t>Taux d'impôt</t>
  </si>
  <si>
    <t>Nombre d'années</t>
  </si>
  <si>
    <t>Taux d'actualisation (CMPC)</t>
  </si>
  <si>
    <t>unités à</t>
  </si>
  <si>
    <t>$ / unité</t>
  </si>
  <si>
    <t>Coûts fixes</t>
  </si>
  <si>
    <t>Coûts variables</t>
  </si>
  <si>
    <t>multiplié par</t>
  </si>
  <si>
    <t>unités</t>
  </si>
  <si>
    <t>Années</t>
  </si>
  <si>
    <t>∆EBITDA * (1 - T)</t>
  </si>
  <si>
    <t>∆Amortissement</t>
  </si>
  <si>
    <t>T * ∆Amortissement</t>
  </si>
  <si>
    <t>Entrées de fonds annuelles</t>
  </si>
  <si>
    <t>Capex (cash out)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</si>
  <si>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</si>
  <si>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</si>
  <si>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</si>
  <si>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</si>
  <si>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Inflation sur le prix de vente                  =</t>
  </si>
  <si>
    <t>Inflation sur les coûts de production    =</t>
  </si>
  <si>
    <t>Inflation(s)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</si>
</sst>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164" fontId="4" fillId="0" borderId="0" xfId="0" applyNumberFormat="1" applyFont="1"/>
    <xf numFmtId="164" fontId="1" fillId="0" borderId="0" xfId="0" applyNumberFormat="1" applyFont="1" applyFill="1"/>
    <xf numFmtId="164" fontId="1" fillId="3" borderId="0" xfId="0" applyNumberFormat="1" applyFont="1" applyFill="1"/>
    <xf numFmtId="165" fontId="1" fillId="3" borderId="0" xfId="1" applyNumberFormat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workbookViewId="0">
      <selection activeCell="A2" sqref="A2"/>
    </sheetView>
  </sheetViews>
  <sheetFormatPr baseColWidth="10" defaultRowHeight="19"/>
  <cols>
    <col min="1" max="1" width="30.1640625" style="3" customWidth="1"/>
    <col min="2" max="7" width="10.83203125" style="3"/>
    <col min="8" max="8" width="12.33203125" style="3" customWidth="1"/>
    <col min="9" max="16384" width="10.83203125" style="3"/>
  </cols>
  <sheetData>
    <row r="1" spans="1:6" ht="20" thickBot="1"/>
    <row r="2" spans="1:6" ht="31" thickTop="1" thickBot="1">
      <c r="A2" s="11" t="s">
        <v>9</v>
      </c>
      <c r="F2" s="13" t="s">
        <v>44</v>
      </c>
    </row>
    <row r="3" spans="1:6" ht="20" thickTop="1"/>
    <row r="4" spans="1:6">
      <c r="A4" s="3" t="s">
        <v>10</v>
      </c>
      <c r="B4" s="3" t="s">
        <v>11</v>
      </c>
    </row>
    <row r="5" spans="1:6">
      <c r="B5" s="3" t="s">
        <v>12</v>
      </c>
    </row>
    <row r="6" spans="1:6">
      <c r="B6" s="3" t="s">
        <v>13</v>
      </c>
    </row>
    <row r="7" spans="1:6">
      <c r="B7" s="3" t="s">
        <v>14</v>
      </c>
    </row>
    <row r="8" spans="1:6">
      <c r="B8" s="3" t="s">
        <v>15</v>
      </c>
    </row>
    <row r="10" spans="1:6">
      <c r="A10" s="3" t="s">
        <v>16</v>
      </c>
    </row>
    <row r="12" spans="1:6">
      <c r="A12" s="3" t="s">
        <v>17</v>
      </c>
    </row>
    <row r="14" spans="1:6">
      <c r="A14" s="3" t="s">
        <v>18</v>
      </c>
    </row>
    <row r="16" spans="1:6">
      <c r="A16" s="3" t="s">
        <v>19</v>
      </c>
    </row>
    <row r="18" spans="1:12" ht="20" thickBot="1"/>
    <row r="19" spans="1:12" ht="28" customHeight="1" thickTop="1" thickBot="1">
      <c r="A19" s="11" t="s">
        <v>20</v>
      </c>
    </row>
    <row r="20" spans="1:12" ht="20" thickTop="1"/>
    <row r="21" spans="1:12">
      <c r="A21" s="3" t="s">
        <v>21</v>
      </c>
      <c r="B21" s="3">
        <v>1200</v>
      </c>
      <c r="C21" s="3" t="s">
        <v>5</v>
      </c>
    </row>
    <row r="22" spans="1:12">
      <c r="A22" s="3" t="s">
        <v>22</v>
      </c>
      <c r="B22" s="18">
        <f>D22*F22/1000</f>
        <v>1500</v>
      </c>
      <c r="C22" s="3" t="s">
        <v>6</v>
      </c>
      <c r="D22" s="4">
        <v>15000</v>
      </c>
      <c r="E22" s="4" t="s">
        <v>26</v>
      </c>
      <c r="F22" s="4">
        <v>100</v>
      </c>
      <c r="G22" s="10" t="s">
        <v>27</v>
      </c>
    </row>
    <row r="23" spans="1:12">
      <c r="A23" s="3" t="s">
        <v>1</v>
      </c>
      <c r="B23" s="18">
        <f>F23+F24*I24/1000</f>
        <v>1000</v>
      </c>
      <c r="C23" s="3" t="s">
        <v>6</v>
      </c>
      <c r="D23" s="3" t="s">
        <v>28</v>
      </c>
      <c r="E23" s="9" t="s">
        <v>7</v>
      </c>
      <c r="F23" s="4">
        <v>400</v>
      </c>
      <c r="G23" s="3" t="s">
        <v>5</v>
      </c>
    </row>
    <row r="24" spans="1:12">
      <c r="C24" s="9" t="s">
        <v>8</v>
      </c>
      <c r="D24" s="3" t="s">
        <v>29</v>
      </c>
      <c r="F24" s="4">
        <v>40</v>
      </c>
      <c r="G24" s="10" t="s">
        <v>27</v>
      </c>
      <c r="H24" s="4" t="s">
        <v>30</v>
      </c>
      <c r="I24" s="4">
        <f>D22</f>
        <v>15000</v>
      </c>
      <c r="J24" s="3" t="s">
        <v>31</v>
      </c>
    </row>
    <row r="25" spans="1:12">
      <c r="A25" s="3" t="s">
        <v>23</v>
      </c>
      <c r="B25" s="5">
        <v>0.35</v>
      </c>
    </row>
    <row r="26" spans="1:12">
      <c r="A26" s="3" t="s">
        <v>24</v>
      </c>
      <c r="B26" s="3">
        <v>8</v>
      </c>
      <c r="D26" s="19" t="s">
        <v>42</v>
      </c>
      <c r="E26" s="19"/>
      <c r="F26" s="19"/>
      <c r="G26" s="19"/>
      <c r="H26" s="20">
        <v>0.02</v>
      </c>
    </row>
    <row r="27" spans="1:12">
      <c r="A27" s="3" t="s">
        <v>25</v>
      </c>
      <c r="B27" s="5">
        <v>7.0000000000000007E-2</v>
      </c>
      <c r="D27" s="19" t="s">
        <v>43</v>
      </c>
      <c r="E27" s="19"/>
      <c r="F27" s="19"/>
      <c r="G27" s="19"/>
      <c r="H27" s="20">
        <v>0.02</v>
      </c>
      <c r="L27" s="3" t="s">
        <v>0</v>
      </c>
    </row>
    <row r="29" spans="1:12">
      <c r="A29" s="1" t="s">
        <v>32</v>
      </c>
      <c r="B29" s="1">
        <v>0</v>
      </c>
      <c r="C29" s="1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7" t="s">
        <v>22</v>
      </c>
      <c r="B31" s="7"/>
      <c r="C31" s="14">
        <f>$D22*$F22/1000</f>
        <v>1500</v>
      </c>
      <c r="D31" s="14">
        <f t="shared" ref="D31:J31" si="1">$D22*$F22/1000</f>
        <v>1500</v>
      </c>
      <c r="E31" s="14">
        <f t="shared" si="1"/>
        <v>1500</v>
      </c>
      <c r="F31" s="14">
        <f t="shared" si="1"/>
        <v>1500</v>
      </c>
      <c r="G31" s="14">
        <f t="shared" si="1"/>
        <v>1500</v>
      </c>
      <c r="H31" s="14">
        <f t="shared" si="1"/>
        <v>1500</v>
      </c>
      <c r="I31" s="14">
        <f t="shared" si="1"/>
        <v>1500</v>
      </c>
      <c r="J31" s="14">
        <f t="shared" si="1"/>
        <v>1500</v>
      </c>
    </row>
    <row r="32" spans="1:12">
      <c r="A32" s="7" t="s">
        <v>4</v>
      </c>
      <c r="B32" s="7"/>
      <c r="C32" s="14">
        <f>-$B23</f>
        <v>-1000</v>
      </c>
      <c r="D32" s="14">
        <f t="shared" ref="D32:J32" si="2">-$B23</f>
        <v>-1000</v>
      </c>
      <c r="E32" s="14">
        <f t="shared" si="2"/>
        <v>-1000</v>
      </c>
      <c r="F32" s="14">
        <f t="shared" si="2"/>
        <v>-1000</v>
      </c>
      <c r="G32" s="14">
        <f t="shared" si="2"/>
        <v>-1000</v>
      </c>
      <c r="H32" s="14">
        <f t="shared" si="2"/>
        <v>-1000</v>
      </c>
      <c r="I32" s="14">
        <f t="shared" si="2"/>
        <v>-1000</v>
      </c>
      <c r="J32" s="14">
        <f t="shared" si="2"/>
        <v>-1000</v>
      </c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 t="s">
        <v>2</v>
      </c>
      <c r="B34" s="7"/>
      <c r="C34" s="15">
        <f>C31+C32</f>
        <v>500</v>
      </c>
      <c r="D34" s="15">
        <f t="shared" ref="D34:J34" si="3">D31+D32</f>
        <v>500</v>
      </c>
      <c r="E34" s="15">
        <f t="shared" si="3"/>
        <v>500</v>
      </c>
      <c r="F34" s="15">
        <f t="shared" si="3"/>
        <v>500</v>
      </c>
      <c r="G34" s="15">
        <f t="shared" si="3"/>
        <v>500</v>
      </c>
      <c r="H34" s="15">
        <f t="shared" si="3"/>
        <v>500</v>
      </c>
      <c r="I34" s="15">
        <f t="shared" si="3"/>
        <v>500</v>
      </c>
      <c r="J34" s="15">
        <f t="shared" si="3"/>
        <v>500</v>
      </c>
    </row>
    <row r="35" spans="1:10">
      <c r="A35" s="7" t="s">
        <v>33</v>
      </c>
      <c r="B35" s="7"/>
      <c r="C35" s="15">
        <f>C34*(1-$B25)</f>
        <v>325</v>
      </c>
      <c r="D35" s="15">
        <f t="shared" ref="D35:J35" si="4">D34*(1-$B25)</f>
        <v>325</v>
      </c>
      <c r="E35" s="15">
        <f t="shared" si="4"/>
        <v>325</v>
      </c>
      <c r="F35" s="15">
        <f t="shared" si="4"/>
        <v>325</v>
      </c>
      <c r="G35" s="15">
        <f t="shared" si="4"/>
        <v>325</v>
      </c>
      <c r="H35" s="15">
        <f t="shared" si="4"/>
        <v>325</v>
      </c>
      <c r="I35" s="15">
        <f t="shared" si="4"/>
        <v>325</v>
      </c>
      <c r="J35" s="15">
        <f t="shared" si="4"/>
        <v>325</v>
      </c>
    </row>
    <row r="36" spans="1:10">
      <c r="A36" s="7"/>
      <c r="B36" s="7"/>
      <c r="C36" s="15"/>
      <c r="D36" s="7"/>
      <c r="E36" s="7"/>
      <c r="F36" s="7"/>
      <c r="G36" s="7"/>
      <c r="H36" s="7"/>
      <c r="I36" s="7"/>
      <c r="J36" s="7"/>
    </row>
    <row r="37" spans="1:10">
      <c r="A37" s="7" t="s">
        <v>34</v>
      </c>
      <c r="B37" s="7"/>
      <c r="C37" s="15">
        <f>B21/B26</f>
        <v>150</v>
      </c>
      <c r="D37" s="15">
        <f>C37</f>
        <v>150</v>
      </c>
      <c r="E37" s="15">
        <f t="shared" ref="E37:J38" si="5">D37</f>
        <v>150</v>
      </c>
      <c r="F37" s="15">
        <f t="shared" si="5"/>
        <v>150</v>
      </c>
      <c r="G37" s="15">
        <f t="shared" si="5"/>
        <v>150</v>
      </c>
      <c r="H37" s="15">
        <f t="shared" si="5"/>
        <v>150</v>
      </c>
      <c r="I37" s="15">
        <f t="shared" si="5"/>
        <v>150</v>
      </c>
      <c r="J37" s="15">
        <f t="shared" si="5"/>
        <v>150</v>
      </c>
    </row>
    <row r="38" spans="1:10">
      <c r="A38" s="7" t="s">
        <v>35</v>
      </c>
      <c r="B38" s="7"/>
      <c r="C38" s="15">
        <f>C37*B25</f>
        <v>52.5</v>
      </c>
      <c r="D38" s="15">
        <f>C38</f>
        <v>52.5</v>
      </c>
      <c r="E38" s="15">
        <f t="shared" si="5"/>
        <v>52.5</v>
      </c>
      <c r="F38" s="15">
        <f t="shared" si="5"/>
        <v>52.5</v>
      </c>
      <c r="G38" s="15">
        <f t="shared" si="5"/>
        <v>52.5</v>
      </c>
      <c r="H38" s="15">
        <f t="shared" si="5"/>
        <v>52.5</v>
      </c>
      <c r="I38" s="15">
        <f t="shared" si="5"/>
        <v>52.5</v>
      </c>
      <c r="J38" s="15">
        <f t="shared" si="5"/>
        <v>52.5</v>
      </c>
    </row>
    <row r="39" spans="1:10">
      <c r="A39" s="7"/>
      <c r="B39" s="7"/>
      <c r="C39" s="15"/>
      <c r="D39" s="7"/>
      <c r="E39" s="7"/>
      <c r="F39" s="7"/>
      <c r="G39" s="7"/>
      <c r="H39" s="7"/>
      <c r="I39" s="7"/>
      <c r="J39" s="7"/>
    </row>
    <row r="40" spans="1:10">
      <c r="A40" s="7" t="s">
        <v>36</v>
      </c>
      <c r="B40" s="7"/>
      <c r="C40" s="15">
        <f>C35+C38</f>
        <v>377.5</v>
      </c>
      <c r="D40" s="15">
        <f t="shared" ref="D40:J40" si="6">D35+D38</f>
        <v>377.5</v>
      </c>
      <c r="E40" s="15">
        <f t="shared" si="6"/>
        <v>377.5</v>
      </c>
      <c r="F40" s="15">
        <f t="shared" si="6"/>
        <v>377.5</v>
      </c>
      <c r="G40" s="15">
        <f t="shared" si="6"/>
        <v>377.5</v>
      </c>
      <c r="H40" s="15">
        <f t="shared" si="6"/>
        <v>377.5</v>
      </c>
      <c r="I40" s="15">
        <f t="shared" si="6"/>
        <v>377.5</v>
      </c>
      <c r="J40" s="15">
        <f t="shared" si="6"/>
        <v>377.5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37</v>
      </c>
      <c r="B42" s="15">
        <f>-B21</f>
        <v>-1200</v>
      </c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 t="s">
        <v>38</v>
      </c>
      <c r="B44" s="15">
        <f>B42</f>
        <v>-1200</v>
      </c>
      <c r="C44" s="15">
        <f>C40</f>
        <v>377.5</v>
      </c>
      <c r="D44" s="15">
        <f t="shared" ref="D44:J44" si="7">D40</f>
        <v>377.5</v>
      </c>
      <c r="E44" s="15">
        <f t="shared" si="7"/>
        <v>377.5</v>
      </c>
      <c r="F44" s="15">
        <f t="shared" si="7"/>
        <v>377.5</v>
      </c>
      <c r="G44" s="15">
        <f t="shared" si="7"/>
        <v>377.5</v>
      </c>
      <c r="H44" s="15">
        <f t="shared" si="7"/>
        <v>377.5</v>
      </c>
      <c r="I44" s="15">
        <f t="shared" si="7"/>
        <v>377.5</v>
      </c>
      <c r="J44" s="15">
        <f t="shared" si="7"/>
        <v>377.5</v>
      </c>
    </row>
    <row r="45" spans="1:10">
      <c r="A45" s="7"/>
      <c r="B45" s="15"/>
      <c r="C45" s="15"/>
      <c r="D45" s="15"/>
      <c r="E45" s="15"/>
      <c r="F45" s="15"/>
      <c r="G45" s="15"/>
      <c r="H45" s="15"/>
      <c r="I45" s="15"/>
      <c r="J45" s="15"/>
    </row>
    <row r="46" spans="1:10">
      <c r="A46" s="7" t="s">
        <v>3</v>
      </c>
      <c r="B46" s="15">
        <f>B44/((1+$B27)^B29)</f>
        <v>-1200</v>
      </c>
      <c r="C46" s="15">
        <f t="shared" ref="C46:J46" si="8">C44/((1+$B27)^C29)</f>
        <v>352.803738317757</v>
      </c>
      <c r="D46" s="15">
        <f t="shared" si="8"/>
        <v>329.7231199231374</v>
      </c>
      <c r="E46" s="15">
        <f t="shared" si="8"/>
        <v>308.15244852629661</v>
      </c>
      <c r="F46" s="15">
        <f t="shared" si="8"/>
        <v>287.9929425479408</v>
      </c>
      <c r="G46" s="15">
        <f t="shared" si="8"/>
        <v>269.1522827550848</v>
      </c>
      <c r="H46" s="15">
        <f t="shared" si="8"/>
        <v>251.54418949073349</v>
      </c>
      <c r="I46" s="15">
        <f t="shared" si="8"/>
        <v>235.08802756143314</v>
      </c>
      <c r="J46" s="15">
        <f t="shared" si="8"/>
        <v>219.70843697330201</v>
      </c>
    </row>
    <row r="47" spans="1:10">
      <c r="A47" s="7"/>
      <c r="B47" s="15"/>
      <c r="C47" s="15"/>
      <c r="D47" s="15"/>
      <c r="E47" s="15"/>
      <c r="F47" s="15"/>
      <c r="G47" s="15"/>
      <c r="H47" s="15"/>
      <c r="I47" s="15"/>
      <c r="J47" s="15"/>
    </row>
    <row r="48" spans="1:10">
      <c r="A48" s="7" t="s">
        <v>39</v>
      </c>
      <c r="B48" s="15">
        <f>B46</f>
        <v>-1200</v>
      </c>
      <c r="C48" s="15">
        <f>B48+C46</f>
        <v>-847.19626168224295</v>
      </c>
      <c r="D48" s="15">
        <f t="shared" ref="D48:J48" si="9">C48+D46</f>
        <v>-517.4731417591056</v>
      </c>
      <c r="E48" s="15">
        <f t="shared" si="9"/>
        <v>-209.32069323280899</v>
      </c>
      <c r="F48" s="15">
        <f t="shared" si="9"/>
        <v>78.672249315131808</v>
      </c>
      <c r="G48" s="15">
        <f t="shared" si="9"/>
        <v>347.82453207021661</v>
      </c>
      <c r="H48" s="15">
        <f t="shared" si="9"/>
        <v>599.36872156095012</v>
      </c>
      <c r="I48" s="15">
        <f t="shared" si="9"/>
        <v>834.45674912238326</v>
      </c>
      <c r="J48" s="16">
        <f t="shared" si="9"/>
        <v>1054.1651860956854</v>
      </c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</row>
    <row r="51" spans="1:11">
      <c r="A51" s="17" t="s">
        <v>40</v>
      </c>
      <c r="B51" s="2">
        <f>J48</f>
        <v>1054.1651860956854</v>
      </c>
      <c r="E51" s="17" t="s">
        <v>41</v>
      </c>
      <c r="H51" s="12">
        <f>IRR(B44:J44,0)</f>
        <v>0.26730121896949144</v>
      </c>
    </row>
    <row r="53" spans="1:11">
      <c r="A53"/>
      <c r="B53"/>
      <c r="C53"/>
    </row>
    <row r="54" spans="1:11">
      <c r="A54"/>
      <c r="B54"/>
      <c r="C54"/>
      <c r="E54" s="3" t="s">
        <v>0</v>
      </c>
    </row>
    <row r="55" spans="1:11">
      <c r="A55"/>
      <c r="B55"/>
      <c r="C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2020-07-06T13:02:20Z</dcterms:modified>
</cp:coreProperties>
</file>